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7715" windowHeight="13575"/>
  </bookViews>
  <sheets>
    <sheet name="Miet me_AFFITTO_FIX" sheetId="2" r:id="rId1"/>
  </sheets>
  <definedNames>
    <definedName name="_xlnm.Print_Area" localSheetId="0">'Miet me_AFFITTO_FIX'!$A$1:$N$60</definedName>
  </definedNames>
  <calcPr calcId="145621"/>
</workbook>
</file>

<file path=xl/calcChain.xml><?xml version="1.0" encoding="utf-8"?>
<calcChain xmlns="http://schemas.openxmlformats.org/spreadsheetml/2006/main">
  <c r="I57" i="2" l="1"/>
  <c r="H57" i="2"/>
  <c r="G57" i="2"/>
  <c r="F57" i="2"/>
  <c r="E57" i="2"/>
  <c r="D57" i="2"/>
  <c r="C57" i="2"/>
  <c r="I56" i="2"/>
  <c r="H56" i="2"/>
  <c r="G56" i="2"/>
  <c r="F56" i="2"/>
  <c r="E56" i="2"/>
  <c r="D56" i="2"/>
  <c r="C56" i="2"/>
  <c r="I55" i="2"/>
  <c r="H55" i="2"/>
  <c r="G55" i="2"/>
  <c r="F55" i="2"/>
  <c r="E55" i="2"/>
  <c r="D55" i="2"/>
  <c r="C55" i="2"/>
  <c r="I54" i="2"/>
  <c r="H54" i="2"/>
  <c r="G54" i="2"/>
  <c r="F54" i="2"/>
  <c r="E54" i="2"/>
  <c r="D54" i="2"/>
  <c r="C54" i="2"/>
  <c r="I53" i="2"/>
  <c r="H53" i="2"/>
  <c r="G53" i="2"/>
  <c r="F53" i="2"/>
  <c r="E53" i="2"/>
  <c r="D53" i="2"/>
  <c r="C53" i="2"/>
  <c r="I52" i="2"/>
  <c r="H52" i="2"/>
  <c r="G52" i="2"/>
  <c r="F52" i="2"/>
  <c r="E52" i="2"/>
  <c r="D52" i="2"/>
  <c r="C52" i="2"/>
  <c r="I51" i="2"/>
  <c r="H51" i="2"/>
  <c r="G51" i="2"/>
  <c r="F51" i="2"/>
  <c r="E51" i="2"/>
  <c r="D51" i="2"/>
  <c r="C51" i="2"/>
  <c r="I36" i="2"/>
  <c r="H36" i="2"/>
  <c r="G36" i="2"/>
  <c r="F36" i="2"/>
  <c r="E36" i="2"/>
  <c r="D36" i="2"/>
  <c r="C36" i="2"/>
  <c r="I35" i="2"/>
  <c r="H35" i="2"/>
  <c r="G35" i="2"/>
  <c r="F35" i="2"/>
  <c r="E35" i="2"/>
  <c r="D35" i="2"/>
  <c r="C35" i="2"/>
  <c r="I34" i="2"/>
  <c r="H34" i="2"/>
  <c r="G34" i="2"/>
  <c r="F34" i="2"/>
  <c r="E34" i="2"/>
  <c r="D34" i="2"/>
  <c r="C34" i="2"/>
  <c r="I33" i="2"/>
  <c r="H33" i="2"/>
  <c r="G33" i="2"/>
  <c r="F33" i="2"/>
  <c r="E33" i="2"/>
  <c r="D33" i="2"/>
  <c r="C33" i="2"/>
  <c r="I32" i="2"/>
  <c r="H32" i="2"/>
  <c r="G32" i="2"/>
  <c r="F32" i="2"/>
  <c r="E32" i="2"/>
  <c r="D32" i="2"/>
  <c r="C32" i="2"/>
  <c r="I31" i="2"/>
  <c r="H31" i="2"/>
  <c r="G31" i="2"/>
  <c r="F31" i="2"/>
  <c r="E31" i="2"/>
  <c r="D31" i="2"/>
  <c r="C31" i="2"/>
  <c r="I30" i="2"/>
  <c r="H30" i="2"/>
  <c r="G30" i="2"/>
  <c r="F30" i="2"/>
  <c r="E30" i="2"/>
  <c r="D30" i="2"/>
  <c r="C30" i="2"/>
  <c r="M7" i="2"/>
  <c r="M8" i="2"/>
  <c r="M9" i="2"/>
  <c r="M10" i="2"/>
  <c r="M11" i="2"/>
  <c r="M12" i="2"/>
  <c r="M13" i="2"/>
  <c r="J7" i="2"/>
  <c r="J13" i="2"/>
  <c r="J12" i="2"/>
  <c r="J11" i="2"/>
  <c r="J10" i="2"/>
  <c r="J9" i="2"/>
  <c r="J8" i="2"/>
  <c r="D14" i="2"/>
  <c r="K8" i="2" s="1"/>
  <c r="E14" i="2"/>
  <c r="K9" i="2" s="1"/>
  <c r="F14" i="2"/>
  <c r="K10" i="2" s="1"/>
  <c r="G14" i="2"/>
  <c r="K11" i="2" s="1"/>
  <c r="H14" i="2"/>
  <c r="K12" i="2" s="1"/>
  <c r="I14" i="2"/>
  <c r="K13" i="2" s="1"/>
  <c r="C14" i="2"/>
  <c r="K7" i="2" s="1"/>
  <c r="N36" i="2" l="1"/>
  <c r="N51" i="2"/>
  <c r="N57" i="2"/>
  <c r="N55" i="2"/>
  <c r="N54" i="2"/>
  <c r="N53" i="2"/>
  <c r="N56" i="2"/>
  <c r="N52" i="2"/>
  <c r="N32" i="2"/>
  <c r="N33" i="2"/>
  <c r="N34" i="2"/>
  <c r="N35" i="2"/>
  <c r="N31" i="2"/>
  <c r="N30" i="2"/>
  <c r="N13" i="2"/>
  <c r="N12" i="2"/>
  <c r="N11" i="2"/>
  <c r="N10" i="2"/>
  <c r="N9" i="2"/>
  <c r="J14" i="2"/>
  <c r="K14" i="2"/>
  <c r="N8" i="2"/>
  <c r="N7" i="2"/>
  <c r="N58" i="2" l="1"/>
  <c r="N37" i="2"/>
  <c r="N14" i="2"/>
  <c r="N15" i="2" s="1"/>
  <c r="N16" i="2" l="1"/>
  <c r="N18" i="2" s="1"/>
  <c r="N60" i="2" l="1"/>
</calcChain>
</file>

<file path=xl/sharedStrings.xml><?xml version="1.0" encoding="utf-8"?>
<sst xmlns="http://schemas.openxmlformats.org/spreadsheetml/2006/main" count="31" uniqueCount="29">
  <si>
    <t>TEX</t>
  </si>
  <si>
    <t>Laufzeit
in Wochen</t>
  </si>
  <si>
    <t>Wochen</t>
  </si>
  <si>
    <t>(Mindestlaufzeit 12 Wochen)</t>
  </si>
  <si>
    <t>Mietkosten
EUR</t>
  </si>
  <si>
    <t>Anzahl
LÄNGE</t>
  </si>
  <si>
    <t>Anzahl
BREITE</t>
  </si>
  <si>
    <t>Mietkosten
pro Wo. / 2 St.</t>
  </si>
  <si>
    <t>FRAME</t>
  </si>
  <si>
    <t>Bearbeitungsgebühr pauschal pro Auftrag</t>
  </si>
  <si>
    <t>Mietkosten gesamt</t>
  </si>
  <si>
    <t>ERSPARNIS Mieten vs. Kaufen</t>
  </si>
  <si>
    <t>Anz.Rahmen</t>
  </si>
  <si>
    <t>Affitto_TEX</t>
  </si>
  <si>
    <t>Länge x
Breite in cm</t>
  </si>
  <si>
    <t>( 2 )</t>
  </si>
  <si>
    <r>
      <t xml:space="preserve">   Wie viele Standardrahmen möchte ich mieten? (</t>
    </r>
    <r>
      <rPr>
        <b/>
        <sz val="11"/>
        <color rgb="FFFFFF00"/>
        <rFont val="Calibri"/>
        <family val="2"/>
        <scheme val="minor"/>
      </rPr>
      <t xml:space="preserve">Bitte Anzahl komplette Rahmen einfügen, </t>
    </r>
    <r>
      <rPr>
        <b/>
        <sz val="11"/>
        <color theme="0"/>
        <rFont val="Calibri"/>
        <family val="2"/>
        <scheme val="minor"/>
      </rPr>
      <t xml:space="preserve">z.B. </t>
    </r>
    <r>
      <rPr>
        <b/>
        <sz val="11"/>
        <color rgb="FFFFFF00"/>
        <rFont val="Calibri"/>
        <family val="2"/>
        <scheme val="minor"/>
      </rPr>
      <t>3</t>
    </r>
    <r>
      <rPr>
        <b/>
        <sz val="11"/>
        <color theme="0"/>
        <rFont val="Calibri"/>
        <family val="2"/>
        <scheme val="minor"/>
      </rPr>
      <t xml:space="preserve"> Stück bei 80x120)</t>
    </r>
  </si>
  <si>
    <t>( 1 )</t>
  </si>
  <si>
    <r>
      <t xml:space="preserve">  Wie lange möchte ich die Rahmen mieten? (</t>
    </r>
    <r>
      <rPr>
        <b/>
        <sz val="11"/>
        <color rgb="FFFFFF00"/>
        <rFont val="Calibri"/>
        <family val="2"/>
        <scheme val="minor"/>
      </rPr>
      <t xml:space="preserve">Bitte gelbe Felder ausfüllen, </t>
    </r>
    <r>
      <rPr>
        <b/>
        <sz val="11"/>
        <color theme="0"/>
        <rFont val="Calibri"/>
        <family val="2"/>
        <scheme val="minor"/>
      </rPr>
      <t xml:space="preserve">z.B. </t>
    </r>
    <r>
      <rPr>
        <b/>
        <sz val="11"/>
        <color rgb="FFFFFF00"/>
        <rFont val="Calibri"/>
        <family val="2"/>
        <scheme val="minor"/>
      </rPr>
      <t xml:space="preserve">14 </t>
    </r>
    <r>
      <rPr>
        <b/>
        <sz val="11"/>
        <color theme="0"/>
        <rFont val="Calibri"/>
        <family val="2"/>
        <scheme val="minor"/>
      </rPr>
      <t>Wochen)</t>
    </r>
  </si>
  <si>
    <t>( 3 )</t>
  </si>
  <si>
    <t xml:space="preserve">  Wie hoch sind die Mietkosten?</t>
  </si>
  <si>
    <t xml:space="preserve">   Wieviel spare ich gegenüber dem Rahmenkauf?</t>
  </si>
  <si>
    <r>
      <t xml:space="preserve">  Ist Affitto_TEX bereits vorhanden?  </t>
    </r>
    <r>
      <rPr>
        <b/>
        <sz val="11"/>
        <color rgb="FFFFFF00"/>
        <rFont val="Calibri"/>
        <family val="2"/>
        <scheme val="minor"/>
      </rPr>
      <t xml:space="preserve"> JA = X</t>
    </r>
  </si>
  <si>
    <t>( 4 )</t>
  </si>
  <si>
    <t>( 5 )</t>
  </si>
  <si>
    <t>( 6 )</t>
  </si>
  <si>
    <t xml:space="preserve">   Welche Kosten fallen für den Druck meiner Wunschbilder an?</t>
  </si>
  <si>
    <t>( 7 )</t>
  </si>
  <si>
    <t xml:space="preserve">   Wie hoch sind die Gesamtkosten in EUR incl. MwSt.?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</si>
</sst>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_-* #,##0\ _€_-;\-* #,##0\ _€_-;_-* &quot;-&quot;??\ _€_-;_-@_-"/>
    <numFmt numFmtId="165" formatCode="#,##0.00_ ;[Red]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B"/>
        <bgColor indexed="64"/>
      </patternFill>
    </fill>
  </fills>
  <borders count="12">
    <border>
      <left/>
      <right/>
      <top/>
      <bottom/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3743705557422"/>
      </right>
      <top style="medium">
        <color theme="0" tint="-0.14993743705557422"/>
      </top>
      <bottom style="medium">
        <color theme="0" tint="-0.14993743705557422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medium">
        <color theme="0" tint="-0.14996795556505021"/>
      </left>
      <right style="medium">
        <color theme="0" tint="-0.14996795556505021"/>
      </right>
      <top style="thin">
        <color indexed="64"/>
      </top>
      <bottom style="medium">
        <color indexed="64"/>
      </bottom>
      <diagonal/>
    </border>
    <border>
      <left/>
      <right style="medium">
        <color theme="0" tint="-0.14996795556505021"/>
      </right>
      <top style="medium">
        <color theme="0" tint="-0.14993743705557422"/>
      </top>
      <bottom style="medium">
        <color theme="0" tint="-0.149967955565050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0" fillId="2" borderId="0" xfId="0" applyFill="1"/>
    <xf numFmtId="43" fontId="0" fillId="0" borderId="0" xfId="1" applyFont="1"/>
    <xf numFmtId="43" fontId="3" fillId="0" borderId="0" xfId="1" applyFont="1"/>
    <xf numFmtId="0" fontId="3" fillId="0" borderId="3" xfId="0" applyFont="1" applyBorder="1" applyAlignment="1">
      <alignment wrapText="1"/>
    </xf>
    <xf numFmtId="43" fontId="3" fillId="0" borderId="4" xfId="1" applyFont="1" applyBorder="1"/>
    <xf numFmtId="0" fontId="2" fillId="5" borderId="3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2" xfId="0" applyFont="1" applyFill="1" applyBorder="1" applyAlignment="1">
      <alignment horizontal="center"/>
    </xf>
    <xf numFmtId="43" fontId="3" fillId="0" borderId="2" xfId="1" applyFont="1" applyBorder="1"/>
    <xf numFmtId="43" fontId="0" fillId="2" borderId="0" xfId="1" applyFont="1" applyFill="1"/>
    <xf numFmtId="0" fontId="2" fillId="5" borderId="1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43" fontId="6" fillId="2" borderId="0" xfId="1" applyNumberFormat="1" applyFont="1" applyFill="1"/>
    <xf numFmtId="43" fontId="6" fillId="0" borderId="0" xfId="1" applyNumberFormat="1" applyFont="1"/>
    <xf numFmtId="0" fontId="2" fillId="7" borderId="3" xfId="0" applyFont="1" applyFill="1" applyBorder="1" applyAlignment="1">
      <alignment horizontal="center"/>
    </xf>
    <xf numFmtId="165" fontId="3" fillId="0" borderId="5" xfId="1" applyNumberFormat="1" applyFont="1" applyBorder="1" applyAlignment="1">
      <alignment horizontal="center"/>
    </xf>
    <xf numFmtId="0" fontId="2" fillId="4" borderId="0" xfId="0" applyFont="1" applyFill="1" applyAlignment="1"/>
    <xf numFmtId="0" fontId="0" fillId="4" borderId="0" xfId="0" applyFill="1"/>
    <xf numFmtId="0" fontId="4" fillId="4" borderId="0" xfId="0" applyFont="1" applyFill="1"/>
    <xf numFmtId="0" fontId="2" fillId="4" borderId="5" xfId="0" applyFont="1" applyFill="1" applyBorder="1"/>
    <xf numFmtId="43" fontId="2" fillId="4" borderId="5" xfId="1" applyFont="1" applyFill="1" applyBorder="1"/>
    <xf numFmtId="43" fontId="5" fillId="9" borderId="5" xfId="1" applyFont="1" applyFill="1" applyBorder="1"/>
    <xf numFmtId="0" fontId="3" fillId="3" borderId="1" xfId="0" applyFont="1" applyFill="1" applyBorder="1" applyAlignment="1" applyProtection="1">
      <alignment horizontal="center"/>
      <protection locked="0"/>
    </xf>
    <xf numFmtId="0" fontId="3" fillId="4" borderId="0" xfId="0" applyFont="1" applyFill="1"/>
    <xf numFmtId="43" fontId="5" fillId="6" borderId="5" xfId="1" applyFont="1" applyFill="1" applyBorder="1"/>
    <xf numFmtId="0" fontId="0" fillId="0" borderId="0" xfId="0" applyAlignment="1">
      <alignment horizontal="left"/>
    </xf>
    <xf numFmtId="0" fontId="2" fillId="4" borderId="0" xfId="0" applyFont="1" applyFill="1" applyAlignment="1">
      <alignment horizontal="left"/>
    </xf>
    <xf numFmtId="0" fontId="0" fillId="0" borderId="7" xfId="0" applyFont="1" applyBorder="1"/>
    <xf numFmtId="0" fontId="0" fillId="0" borderId="7" xfId="0" applyFont="1" applyBorder="1" applyAlignment="1">
      <alignment horizontal="center"/>
    </xf>
    <xf numFmtId="0" fontId="2" fillId="8" borderId="6" xfId="0" applyFont="1" applyFill="1" applyBorder="1" applyAlignment="1">
      <alignment horizontal="center" wrapText="1"/>
    </xf>
    <xf numFmtId="0" fontId="2" fillId="8" borderId="6" xfId="0" applyFont="1" applyFill="1" applyBorder="1" applyAlignment="1">
      <alignment horizontal="center"/>
    </xf>
    <xf numFmtId="0" fontId="3" fillId="0" borderId="6" xfId="0" applyFont="1" applyBorder="1" applyAlignment="1">
      <alignment wrapText="1"/>
    </xf>
    <xf numFmtId="0" fontId="5" fillId="10" borderId="6" xfId="0" applyFont="1" applyFill="1" applyBorder="1" applyAlignment="1" applyProtection="1">
      <alignment horizontal="center"/>
      <protection locked="0"/>
    </xf>
    <xf numFmtId="0" fontId="5" fillId="3" borderId="6" xfId="0" applyFont="1" applyFill="1" applyBorder="1" applyAlignment="1" applyProtection="1">
      <alignment horizontal="center"/>
      <protection locked="0"/>
    </xf>
    <xf numFmtId="0" fontId="0" fillId="0" borderId="6" xfId="0" applyFont="1" applyBorder="1" applyAlignment="1">
      <alignment horizontal="center"/>
    </xf>
    <xf numFmtId="164" fontId="1" fillId="0" borderId="6" xfId="1" applyNumberFormat="1" applyFont="1" applyBorder="1"/>
    <xf numFmtId="43" fontId="3" fillId="0" borderId="6" xfId="1" applyFont="1" applyBorder="1"/>
    <xf numFmtId="0" fontId="2" fillId="7" borderId="6" xfId="0" applyFont="1" applyFill="1" applyBorder="1" applyAlignment="1">
      <alignment horizontal="center"/>
    </xf>
    <xf numFmtId="43" fontId="6" fillId="2" borderId="6" xfId="1" applyNumberFormat="1" applyFont="1" applyFill="1" applyBorder="1"/>
    <xf numFmtId="43" fontId="6" fillId="0" borderId="6" xfId="1" applyNumberFormat="1" applyFont="1" applyBorder="1"/>
    <xf numFmtId="43" fontId="3" fillId="0" borderId="9" xfId="1" applyFont="1" applyBorder="1"/>
    <xf numFmtId="43" fontId="3" fillId="0" borderId="8" xfId="1" applyFont="1" applyBorder="1"/>
    <xf numFmtId="43" fontId="5" fillId="9" borderId="10" xfId="1" applyFont="1" applyFill="1" applyBorder="1"/>
    <xf numFmtId="0" fontId="0" fillId="0" borderId="6" xfId="0" applyFont="1" applyBorder="1" applyAlignment="1">
      <alignment wrapText="1"/>
    </xf>
    <xf numFmtId="43" fontId="1" fillId="0" borderId="6" xfId="1" applyFont="1" applyBorder="1"/>
    <xf numFmtId="0" fontId="2" fillId="4" borderId="0" xfId="0" quotePrefix="1" applyFont="1" applyFill="1" applyAlignment="1"/>
    <xf numFmtId="0" fontId="3" fillId="3" borderId="11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mruColors>
      <color rgb="FFFFFF9B"/>
      <color rgb="FFFFFF7D"/>
      <color rgb="FFFFFFCC"/>
      <color rgb="FFFFFF8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tabSelected="1" zoomScale="120" zoomScaleNormal="120" workbookViewId="0">
      <selection activeCell="B2" sqref="B2"/>
    </sheetView>
  </sheetViews>
  <sheetFormatPr baseColWidth="10" defaultRowHeight="15" outlineLevelRow="1" x14ac:dyDescent="0.25"/>
  <cols>
    <col min="1" max="1" width="4.85546875" customWidth="1"/>
    <col min="2" max="2" width="12.140625" customWidth="1"/>
    <col min="3" max="9" width="9.42578125" customWidth="1"/>
    <col min="10" max="11" width="7.42578125" customWidth="1"/>
    <col min="12" max="12" width="14" bestFit="1" customWidth="1"/>
    <col min="13" max="13" width="10.5703125" bestFit="1" customWidth="1"/>
    <col min="14" max="14" width="12.140625" bestFit="1" customWidth="1"/>
  </cols>
  <sheetData>
    <row r="1" spans="1:15" s="1" customFormat="1" ht="15.75" thickBot="1" x14ac:dyDescent="0.3">
      <c r="A1" s="47" t="s">
        <v>17</v>
      </c>
      <c r="B1" s="18" t="s">
        <v>18</v>
      </c>
      <c r="C1" s="18"/>
      <c r="D1" s="18"/>
      <c r="E1" s="18"/>
      <c r="F1" s="25"/>
      <c r="G1" s="25"/>
      <c r="H1" s="25"/>
      <c r="I1" s="25"/>
      <c r="J1" s="25"/>
      <c r="K1" s="25"/>
      <c r="L1" s="25"/>
      <c r="M1" s="25"/>
      <c r="N1" s="25"/>
    </row>
    <row r="2" spans="1:15" ht="15.75" thickBot="1" x14ac:dyDescent="0.3">
      <c r="B2" s="24">
        <v>14</v>
      </c>
      <c r="C2" s="1" t="s">
        <v>2</v>
      </c>
      <c r="D2" t="s">
        <v>3</v>
      </c>
    </row>
    <row r="4" spans="1:15" x14ac:dyDescent="0.25">
      <c r="A4" s="47" t="s">
        <v>15</v>
      </c>
      <c r="B4" s="18" t="s">
        <v>16</v>
      </c>
      <c r="C4" s="18"/>
      <c r="D4" s="18"/>
      <c r="E4" s="18"/>
      <c r="F4" s="19"/>
      <c r="G4" s="19"/>
      <c r="H4" s="19"/>
      <c r="I4" s="19"/>
      <c r="J4" s="19"/>
      <c r="K4" s="19"/>
      <c r="L4" s="19"/>
      <c r="M4" s="19"/>
      <c r="N4" s="19"/>
    </row>
    <row r="5" spans="1:15" ht="9.75" customHeight="1" x14ac:dyDescent="0.25"/>
    <row r="6" spans="1:15" ht="30" x14ac:dyDescent="0.25">
      <c r="B6" s="31" t="s">
        <v>14</v>
      </c>
      <c r="C6" s="32">
        <v>50</v>
      </c>
      <c r="D6" s="32">
        <v>67</v>
      </c>
      <c r="E6" s="32">
        <v>80</v>
      </c>
      <c r="F6" s="32">
        <v>90</v>
      </c>
      <c r="G6" s="32">
        <v>100</v>
      </c>
      <c r="H6" s="32">
        <v>120</v>
      </c>
      <c r="I6" s="32">
        <v>164.5</v>
      </c>
      <c r="J6" s="45" t="s">
        <v>5</v>
      </c>
      <c r="K6" s="45" t="s">
        <v>6</v>
      </c>
      <c r="L6" s="45" t="s">
        <v>7</v>
      </c>
      <c r="M6" s="45" t="s">
        <v>1</v>
      </c>
      <c r="N6" s="33" t="s">
        <v>4</v>
      </c>
    </row>
    <row r="7" spans="1:15" x14ac:dyDescent="0.25">
      <c r="B7" s="32">
        <v>50</v>
      </c>
      <c r="C7" s="34"/>
      <c r="D7" s="35"/>
      <c r="E7" s="35"/>
      <c r="F7" s="35"/>
      <c r="G7" s="35"/>
      <c r="H7" s="35"/>
      <c r="I7" s="35"/>
      <c r="J7" s="36">
        <f>SUM(C7:I7)*2</f>
        <v>0</v>
      </c>
      <c r="K7" s="36">
        <f>(C14)*2</f>
        <v>0</v>
      </c>
      <c r="L7" s="46">
        <v>0.45</v>
      </c>
      <c r="M7" s="37">
        <f>IF($B$2&lt;12,12,$B$2)</f>
        <v>14</v>
      </c>
      <c r="N7" s="38">
        <f>(J7/2*L7*M7)+(K7/2*L7*M7)</f>
        <v>0</v>
      </c>
      <c r="O7" s="3"/>
    </row>
    <row r="8" spans="1:15" x14ac:dyDescent="0.25">
      <c r="B8" s="32">
        <v>67</v>
      </c>
      <c r="C8" s="35"/>
      <c r="D8" s="34"/>
      <c r="E8" s="35"/>
      <c r="F8" s="35"/>
      <c r="G8" s="35"/>
      <c r="H8" s="35"/>
      <c r="I8" s="35"/>
      <c r="J8" s="36">
        <f t="shared" ref="J8:J13" si="0">(SUM(C8:I8))*2</f>
        <v>0</v>
      </c>
      <c r="K8" s="36">
        <f>(D14)*2</f>
        <v>0</v>
      </c>
      <c r="L8" s="46">
        <v>0.6</v>
      </c>
      <c r="M8" s="37">
        <f t="shared" ref="M8:M13" si="1">IF($B$2&lt;12,12,$B$2)</f>
        <v>14</v>
      </c>
      <c r="N8" s="38">
        <f t="shared" ref="N8:N13" si="2">(J8/2*L8*M8)+(K8/2*L8*M8)</f>
        <v>0</v>
      </c>
      <c r="O8" s="3"/>
    </row>
    <row r="9" spans="1:15" x14ac:dyDescent="0.25">
      <c r="B9" s="32">
        <v>80</v>
      </c>
      <c r="C9" s="35"/>
      <c r="D9" s="35"/>
      <c r="E9" s="34"/>
      <c r="F9" s="35"/>
      <c r="G9" s="35"/>
      <c r="H9" s="35">
        <v>3</v>
      </c>
      <c r="I9" s="35"/>
      <c r="J9" s="36">
        <f t="shared" si="0"/>
        <v>6</v>
      </c>
      <c r="K9" s="36">
        <f>(E14)*2</f>
        <v>0</v>
      </c>
      <c r="L9" s="46">
        <v>0.7</v>
      </c>
      <c r="M9" s="37">
        <f t="shared" si="1"/>
        <v>14</v>
      </c>
      <c r="N9" s="38">
        <f t="shared" si="2"/>
        <v>29.399999999999995</v>
      </c>
      <c r="O9" s="3"/>
    </row>
    <row r="10" spans="1:15" x14ac:dyDescent="0.25">
      <c r="B10" s="32">
        <v>90</v>
      </c>
      <c r="C10" s="35"/>
      <c r="D10" s="35"/>
      <c r="E10" s="35"/>
      <c r="F10" s="34"/>
      <c r="G10" s="35"/>
      <c r="H10" s="35"/>
      <c r="I10" s="35"/>
      <c r="J10" s="36">
        <f t="shared" si="0"/>
        <v>0</v>
      </c>
      <c r="K10" s="36">
        <f>(F14)*2</f>
        <v>0</v>
      </c>
      <c r="L10" s="46">
        <v>0.75</v>
      </c>
      <c r="M10" s="37">
        <f t="shared" si="1"/>
        <v>14</v>
      </c>
      <c r="N10" s="38">
        <f t="shared" si="2"/>
        <v>0</v>
      </c>
      <c r="O10" s="3"/>
    </row>
    <row r="11" spans="1:15" x14ac:dyDescent="0.25">
      <c r="B11" s="32">
        <v>100</v>
      </c>
      <c r="C11" s="35"/>
      <c r="D11" s="35"/>
      <c r="E11" s="35"/>
      <c r="F11" s="35"/>
      <c r="G11" s="34"/>
      <c r="H11" s="35"/>
      <c r="I11" s="35"/>
      <c r="J11" s="36">
        <f t="shared" si="0"/>
        <v>0</v>
      </c>
      <c r="K11" s="36">
        <f>(G14)*2</f>
        <v>0</v>
      </c>
      <c r="L11" s="46">
        <v>0.8</v>
      </c>
      <c r="M11" s="37">
        <f t="shared" si="1"/>
        <v>14</v>
      </c>
      <c r="N11" s="38">
        <f t="shared" si="2"/>
        <v>0</v>
      </c>
      <c r="O11" s="3"/>
    </row>
    <row r="12" spans="1:15" x14ac:dyDescent="0.25">
      <c r="B12" s="32">
        <v>120</v>
      </c>
      <c r="C12" s="35"/>
      <c r="D12" s="35"/>
      <c r="E12" s="35"/>
      <c r="F12" s="35"/>
      <c r="G12" s="35"/>
      <c r="H12" s="34"/>
      <c r="I12" s="35"/>
      <c r="J12" s="36">
        <f t="shared" si="0"/>
        <v>0</v>
      </c>
      <c r="K12" s="36">
        <f>(H14)*2</f>
        <v>6</v>
      </c>
      <c r="L12" s="46">
        <v>0.95</v>
      </c>
      <c r="M12" s="37">
        <f t="shared" si="1"/>
        <v>14</v>
      </c>
      <c r="N12" s="38">
        <f t="shared" si="2"/>
        <v>39.899999999999991</v>
      </c>
      <c r="O12" s="3"/>
    </row>
    <row r="13" spans="1:15" x14ac:dyDescent="0.25">
      <c r="B13" s="32">
        <v>164.5</v>
      </c>
      <c r="C13" s="35"/>
      <c r="D13" s="35"/>
      <c r="E13" s="35"/>
      <c r="F13" s="35"/>
      <c r="G13" s="35"/>
      <c r="H13" s="35"/>
      <c r="I13" s="34"/>
      <c r="J13" s="36">
        <f t="shared" si="0"/>
        <v>0</v>
      </c>
      <c r="K13" s="36">
        <f>(I14)*2</f>
        <v>0</v>
      </c>
      <c r="L13" s="46">
        <v>1.25</v>
      </c>
      <c r="M13" s="37">
        <f t="shared" si="1"/>
        <v>14</v>
      </c>
      <c r="N13" s="42">
        <f t="shared" si="2"/>
        <v>0</v>
      </c>
      <c r="O13" s="3"/>
    </row>
    <row r="14" spans="1:15" s="1" customFormat="1" ht="15.75" thickBot="1" x14ac:dyDescent="0.3">
      <c r="B14" s="29" t="s">
        <v>12</v>
      </c>
      <c r="C14" s="30">
        <f>SUM(C7:C13)</f>
        <v>0</v>
      </c>
      <c r="D14" s="30">
        <f t="shared" ref="D14:I14" si="3">SUM(D7:D13)</f>
        <v>0</v>
      </c>
      <c r="E14" s="30">
        <f t="shared" si="3"/>
        <v>0</v>
      </c>
      <c r="F14" s="30">
        <f t="shared" si="3"/>
        <v>0</v>
      </c>
      <c r="G14" s="30">
        <f t="shared" si="3"/>
        <v>0</v>
      </c>
      <c r="H14" s="30">
        <f t="shared" si="3"/>
        <v>3</v>
      </c>
      <c r="I14" s="30">
        <f t="shared" si="3"/>
        <v>0</v>
      </c>
      <c r="J14" s="30">
        <f>SUM(J7:J13)</f>
        <v>6</v>
      </c>
      <c r="K14" s="30">
        <f>SUM(K7:K13)</f>
        <v>6</v>
      </c>
      <c r="L14" s="3"/>
      <c r="M14" s="3"/>
      <c r="N14" s="43">
        <f>SUM(N7:N13)</f>
        <v>69.299999999999983</v>
      </c>
      <c r="O14" s="4"/>
    </row>
    <row r="15" spans="1:15" ht="15.75" thickTop="1" x14ac:dyDescent="0.25">
      <c r="J15" s="27" t="s">
        <v>9</v>
      </c>
      <c r="K15" s="27"/>
      <c r="L15" s="27"/>
      <c r="M15" s="27"/>
      <c r="N15" s="3">
        <f>IF(N14&gt;0,29,0)</f>
        <v>29</v>
      </c>
      <c r="O15" s="3"/>
    </row>
    <row r="16" spans="1:15" ht="15.75" thickBot="1" x14ac:dyDescent="0.3">
      <c r="A16" s="47" t="s">
        <v>19</v>
      </c>
      <c r="B16" s="28" t="s">
        <v>20</v>
      </c>
      <c r="C16" s="28"/>
      <c r="D16" s="28"/>
      <c r="E16" s="28"/>
      <c r="F16" s="20"/>
      <c r="G16" s="20"/>
      <c r="H16" s="20"/>
      <c r="I16" s="20"/>
      <c r="J16" s="21" t="s">
        <v>10</v>
      </c>
      <c r="K16" s="21"/>
      <c r="L16" s="22"/>
      <c r="M16" s="22"/>
      <c r="N16" s="23">
        <f>SUM(N14:N15)</f>
        <v>98.299999999999983</v>
      </c>
      <c r="O16" s="3"/>
    </row>
    <row r="17" spans="1:15" ht="15.75" thickTop="1" x14ac:dyDescent="0.25">
      <c r="L17" s="3"/>
      <c r="M17" s="3"/>
      <c r="N17" s="3"/>
      <c r="O17" s="3"/>
    </row>
    <row r="18" spans="1:15" ht="15.75" thickBot="1" x14ac:dyDescent="0.3">
      <c r="A18" s="47" t="s">
        <v>23</v>
      </c>
      <c r="B18" s="18" t="s">
        <v>21</v>
      </c>
      <c r="C18" s="18"/>
      <c r="D18" s="18"/>
      <c r="E18" s="18"/>
      <c r="F18" s="20"/>
      <c r="G18" s="20"/>
      <c r="H18" s="20"/>
      <c r="I18" s="20"/>
      <c r="J18" s="21" t="s">
        <v>11</v>
      </c>
      <c r="K18" s="21"/>
      <c r="L18" s="22"/>
      <c r="M18" s="22"/>
      <c r="N18" s="17">
        <f>IF(N16-N37&gt;0,"bitte Kaufen",N16-N37)</f>
        <v>-381.70000000000005</v>
      </c>
      <c r="O18" s="3"/>
    </row>
    <row r="19" spans="1:15" ht="15.75" thickTop="1" x14ac:dyDescent="0.25">
      <c r="L19" s="3"/>
      <c r="M19" s="3"/>
      <c r="N19" s="3"/>
      <c r="O19" s="3"/>
    </row>
    <row r="20" spans="1:15" ht="15.75" hidden="1" outlineLevel="1" thickBot="1" x14ac:dyDescent="0.3">
      <c r="B20" s="7" t="s">
        <v>8</v>
      </c>
      <c r="C20" s="8">
        <v>50</v>
      </c>
      <c r="D20" s="8">
        <v>67</v>
      </c>
      <c r="E20" s="8">
        <v>80</v>
      </c>
      <c r="F20" s="8">
        <v>90</v>
      </c>
      <c r="G20" s="8">
        <v>100</v>
      </c>
      <c r="H20" s="8">
        <v>120</v>
      </c>
      <c r="I20" s="8">
        <v>165</v>
      </c>
      <c r="J20" s="5"/>
      <c r="K20" s="5"/>
      <c r="L20" s="5"/>
      <c r="M20" s="5"/>
      <c r="N20" s="5"/>
    </row>
    <row r="21" spans="1:15" ht="15.75" hidden="1" outlineLevel="1" thickBot="1" x14ac:dyDescent="0.3">
      <c r="B21" s="9">
        <v>50</v>
      </c>
      <c r="C21" s="2">
        <v>90</v>
      </c>
      <c r="D21">
        <v>110</v>
      </c>
      <c r="E21">
        <v>120</v>
      </c>
      <c r="F21">
        <v>120</v>
      </c>
      <c r="G21">
        <v>130</v>
      </c>
      <c r="H21">
        <v>140</v>
      </c>
      <c r="I21">
        <v>170</v>
      </c>
    </row>
    <row r="22" spans="1:15" ht="15.75" hidden="1" outlineLevel="1" thickBot="1" x14ac:dyDescent="0.3">
      <c r="B22" s="9">
        <v>67</v>
      </c>
      <c r="C22">
        <v>110</v>
      </c>
      <c r="D22" s="2">
        <v>120</v>
      </c>
      <c r="E22">
        <v>130</v>
      </c>
      <c r="F22">
        <v>130</v>
      </c>
      <c r="G22">
        <v>140</v>
      </c>
      <c r="H22">
        <v>160</v>
      </c>
      <c r="I22">
        <v>190</v>
      </c>
    </row>
    <row r="23" spans="1:15" ht="15.75" hidden="1" outlineLevel="1" thickBot="1" x14ac:dyDescent="0.3">
      <c r="B23" s="9">
        <v>80</v>
      </c>
      <c r="C23">
        <v>120</v>
      </c>
      <c r="D23">
        <v>130</v>
      </c>
      <c r="E23" s="2">
        <v>140</v>
      </c>
      <c r="F23">
        <v>140</v>
      </c>
      <c r="G23">
        <v>150</v>
      </c>
      <c r="H23">
        <v>160</v>
      </c>
      <c r="I23">
        <v>200</v>
      </c>
    </row>
    <row r="24" spans="1:15" ht="15.75" hidden="1" outlineLevel="1" thickBot="1" x14ac:dyDescent="0.3">
      <c r="B24" s="9">
        <v>90</v>
      </c>
      <c r="C24">
        <v>120</v>
      </c>
      <c r="D24">
        <v>130</v>
      </c>
      <c r="E24">
        <v>140</v>
      </c>
      <c r="F24" s="2">
        <v>150</v>
      </c>
      <c r="G24">
        <v>160</v>
      </c>
      <c r="H24">
        <v>170</v>
      </c>
      <c r="I24">
        <v>200</v>
      </c>
    </row>
    <row r="25" spans="1:15" ht="15.75" hidden="1" outlineLevel="1" thickBot="1" x14ac:dyDescent="0.3">
      <c r="B25" s="9">
        <v>100</v>
      </c>
      <c r="C25">
        <v>130</v>
      </c>
      <c r="D25">
        <v>140</v>
      </c>
      <c r="E25">
        <v>150</v>
      </c>
      <c r="F25">
        <v>160</v>
      </c>
      <c r="G25" s="2">
        <v>160</v>
      </c>
      <c r="H25">
        <v>180</v>
      </c>
      <c r="I25">
        <v>210</v>
      </c>
    </row>
    <row r="26" spans="1:15" ht="15.75" hidden="1" outlineLevel="1" thickBot="1" x14ac:dyDescent="0.3">
      <c r="B26" s="9">
        <v>120</v>
      </c>
      <c r="C26">
        <v>140</v>
      </c>
      <c r="D26">
        <v>160</v>
      </c>
      <c r="E26">
        <v>160</v>
      </c>
      <c r="F26">
        <v>170</v>
      </c>
      <c r="G26">
        <v>180</v>
      </c>
      <c r="H26" s="2">
        <v>190</v>
      </c>
      <c r="I26">
        <v>220</v>
      </c>
    </row>
    <row r="27" spans="1:15" ht="15.75" hidden="1" outlineLevel="1" thickBot="1" x14ac:dyDescent="0.3">
      <c r="B27" s="12">
        <v>164.5</v>
      </c>
      <c r="C27">
        <v>170</v>
      </c>
      <c r="D27">
        <v>190</v>
      </c>
      <c r="E27">
        <v>200</v>
      </c>
      <c r="F27">
        <v>200</v>
      </c>
      <c r="G27">
        <v>190</v>
      </c>
      <c r="H27">
        <v>220</v>
      </c>
      <c r="I27" s="2">
        <v>250</v>
      </c>
    </row>
    <row r="28" spans="1:15" ht="9" hidden="1" customHeight="1" outlineLevel="1" thickBot="1" x14ac:dyDescent="0.3">
      <c r="B28" s="13"/>
      <c r="I28" s="2"/>
    </row>
    <row r="29" spans="1:15" ht="15.75" hidden="1" outlineLevel="1" thickBot="1" x14ac:dyDescent="0.3">
      <c r="B29" s="9" t="s">
        <v>8</v>
      </c>
      <c r="C29" s="8">
        <v>50</v>
      </c>
      <c r="D29" s="8">
        <v>67</v>
      </c>
      <c r="E29" s="8">
        <v>80</v>
      </c>
      <c r="F29" s="8">
        <v>90</v>
      </c>
      <c r="G29" s="8">
        <v>100</v>
      </c>
      <c r="H29" s="8">
        <v>120</v>
      </c>
      <c r="I29" s="8">
        <v>165</v>
      </c>
      <c r="J29" s="5"/>
      <c r="K29" s="5"/>
      <c r="L29" s="5"/>
      <c r="M29" s="5"/>
      <c r="N29" s="5"/>
    </row>
    <row r="30" spans="1:15" ht="15.75" hidden="1" outlineLevel="1" thickBot="1" x14ac:dyDescent="0.3">
      <c r="B30" s="9">
        <v>50</v>
      </c>
      <c r="C30" s="14">
        <f t="shared" ref="C30:I36" si="4">C7*C21</f>
        <v>0</v>
      </c>
      <c r="D30" s="15">
        <f t="shared" si="4"/>
        <v>0</v>
      </c>
      <c r="E30" s="15">
        <f t="shared" si="4"/>
        <v>0</v>
      </c>
      <c r="F30" s="15">
        <f t="shared" si="4"/>
        <v>0</v>
      </c>
      <c r="G30" s="15">
        <f t="shared" si="4"/>
        <v>0</v>
      </c>
      <c r="H30" s="15">
        <f t="shared" si="4"/>
        <v>0</v>
      </c>
      <c r="I30" s="15">
        <f t="shared" si="4"/>
        <v>0</v>
      </c>
      <c r="N30" s="10">
        <f t="shared" ref="N30:N36" si="5">SUM(C30:I30)</f>
        <v>0</v>
      </c>
    </row>
    <row r="31" spans="1:15" ht="15.75" hidden="1" outlineLevel="1" thickBot="1" x14ac:dyDescent="0.3">
      <c r="B31" s="9">
        <v>67</v>
      </c>
      <c r="C31" s="15">
        <f t="shared" si="4"/>
        <v>0</v>
      </c>
      <c r="D31" s="14">
        <f t="shared" si="4"/>
        <v>0</v>
      </c>
      <c r="E31" s="15">
        <f t="shared" si="4"/>
        <v>0</v>
      </c>
      <c r="F31" s="15">
        <f t="shared" si="4"/>
        <v>0</v>
      </c>
      <c r="G31" s="15">
        <f t="shared" si="4"/>
        <v>0</v>
      </c>
      <c r="H31" s="15">
        <f t="shared" si="4"/>
        <v>0</v>
      </c>
      <c r="I31" s="15">
        <f t="shared" si="4"/>
        <v>0</v>
      </c>
      <c r="N31" s="10">
        <f t="shared" si="5"/>
        <v>0</v>
      </c>
    </row>
    <row r="32" spans="1:15" ht="15.75" hidden="1" outlineLevel="1" thickBot="1" x14ac:dyDescent="0.3">
      <c r="B32" s="9">
        <v>80</v>
      </c>
      <c r="C32" s="15">
        <f t="shared" si="4"/>
        <v>0</v>
      </c>
      <c r="D32" s="15">
        <f t="shared" si="4"/>
        <v>0</v>
      </c>
      <c r="E32" s="14">
        <f t="shared" si="4"/>
        <v>0</v>
      </c>
      <c r="F32" s="15">
        <f t="shared" si="4"/>
        <v>0</v>
      </c>
      <c r="G32" s="15">
        <f t="shared" si="4"/>
        <v>0</v>
      </c>
      <c r="H32" s="15">
        <f t="shared" si="4"/>
        <v>480</v>
      </c>
      <c r="I32" s="15">
        <f t="shared" si="4"/>
        <v>0</v>
      </c>
      <c r="N32" s="10">
        <f t="shared" si="5"/>
        <v>480</v>
      </c>
    </row>
    <row r="33" spans="1:14" ht="15.75" hidden="1" outlineLevel="1" thickBot="1" x14ac:dyDescent="0.3">
      <c r="B33" s="9">
        <v>90</v>
      </c>
      <c r="C33" s="15">
        <f t="shared" si="4"/>
        <v>0</v>
      </c>
      <c r="D33" s="15">
        <f t="shared" si="4"/>
        <v>0</v>
      </c>
      <c r="E33" s="15">
        <f t="shared" si="4"/>
        <v>0</v>
      </c>
      <c r="F33" s="14">
        <f t="shared" si="4"/>
        <v>0</v>
      </c>
      <c r="G33" s="15">
        <f t="shared" si="4"/>
        <v>0</v>
      </c>
      <c r="H33" s="15">
        <f t="shared" si="4"/>
        <v>0</v>
      </c>
      <c r="I33" s="15">
        <f t="shared" si="4"/>
        <v>0</v>
      </c>
      <c r="N33" s="10">
        <f t="shared" si="5"/>
        <v>0</v>
      </c>
    </row>
    <row r="34" spans="1:14" ht="15.75" hidden="1" outlineLevel="1" thickBot="1" x14ac:dyDescent="0.3">
      <c r="B34" s="9">
        <v>100</v>
      </c>
      <c r="C34" s="15">
        <f t="shared" si="4"/>
        <v>0</v>
      </c>
      <c r="D34" s="15">
        <f t="shared" si="4"/>
        <v>0</v>
      </c>
      <c r="E34" s="15">
        <f t="shared" si="4"/>
        <v>0</v>
      </c>
      <c r="F34" s="15">
        <f t="shared" si="4"/>
        <v>0</v>
      </c>
      <c r="G34" s="14">
        <f t="shared" si="4"/>
        <v>0</v>
      </c>
      <c r="H34" s="15">
        <f t="shared" si="4"/>
        <v>0</v>
      </c>
      <c r="I34" s="15">
        <f t="shared" si="4"/>
        <v>0</v>
      </c>
      <c r="N34" s="10">
        <f t="shared" si="5"/>
        <v>0</v>
      </c>
    </row>
    <row r="35" spans="1:14" ht="15.75" hidden="1" outlineLevel="1" thickBot="1" x14ac:dyDescent="0.3">
      <c r="B35" s="9">
        <v>120</v>
      </c>
      <c r="C35" s="15">
        <f t="shared" si="4"/>
        <v>0</v>
      </c>
      <c r="D35" s="15">
        <f t="shared" si="4"/>
        <v>0</v>
      </c>
      <c r="E35" s="15">
        <f t="shared" si="4"/>
        <v>0</v>
      </c>
      <c r="F35" s="15">
        <f t="shared" si="4"/>
        <v>0</v>
      </c>
      <c r="G35" s="15">
        <f t="shared" si="4"/>
        <v>0</v>
      </c>
      <c r="H35" s="14">
        <f t="shared" si="4"/>
        <v>0</v>
      </c>
      <c r="I35" s="15">
        <f t="shared" si="4"/>
        <v>0</v>
      </c>
      <c r="N35" s="10">
        <f t="shared" si="5"/>
        <v>0</v>
      </c>
    </row>
    <row r="36" spans="1:14" ht="15.75" hidden="1" outlineLevel="1" thickBot="1" x14ac:dyDescent="0.3">
      <c r="B36" s="12">
        <v>164.5</v>
      </c>
      <c r="C36" s="15">
        <f t="shared" si="4"/>
        <v>0</v>
      </c>
      <c r="D36" s="15">
        <f t="shared" si="4"/>
        <v>0</v>
      </c>
      <c r="E36" s="15">
        <f t="shared" si="4"/>
        <v>0</v>
      </c>
      <c r="F36" s="15">
        <f t="shared" si="4"/>
        <v>0</v>
      </c>
      <c r="G36" s="15">
        <f t="shared" si="4"/>
        <v>0</v>
      </c>
      <c r="H36" s="15">
        <f t="shared" si="4"/>
        <v>0</v>
      </c>
      <c r="I36" s="14">
        <f t="shared" si="4"/>
        <v>0</v>
      </c>
      <c r="N36" s="6">
        <f t="shared" si="5"/>
        <v>0</v>
      </c>
    </row>
    <row r="37" spans="1:14" hidden="1" outlineLevel="1" x14ac:dyDescent="0.25">
      <c r="N37" s="4">
        <f>SUM(N30:N36)</f>
        <v>480</v>
      </c>
    </row>
    <row r="38" spans="1:14" collapsed="1" x14ac:dyDescent="0.25"/>
    <row r="39" spans="1:14" ht="15.75" hidden="1" outlineLevel="1" thickBot="1" x14ac:dyDescent="0.3">
      <c r="B39" s="16" t="s">
        <v>0</v>
      </c>
      <c r="C39" s="8">
        <v>50</v>
      </c>
      <c r="D39" s="8">
        <v>67</v>
      </c>
      <c r="E39" s="8">
        <v>80</v>
      </c>
      <c r="F39" s="8">
        <v>90</v>
      </c>
      <c r="G39" s="8">
        <v>100</v>
      </c>
      <c r="H39" s="8">
        <v>120</v>
      </c>
      <c r="I39" s="8">
        <v>165</v>
      </c>
    </row>
    <row r="40" spans="1:14" ht="15.75" hidden="1" outlineLevel="1" thickBot="1" x14ac:dyDescent="0.3">
      <c r="B40" s="9">
        <v>50</v>
      </c>
      <c r="C40" s="11">
        <v>69.95</v>
      </c>
      <c r="D40" s="3">
        <v>89.95</v>
      </c>
      <c r="E40" s="3">
        <v>99</v>
      </c>
      <c r="F40" s="3">
        <v>109</v>
      </c>
      <c r="G40" s="3">
        <v>119</v>
      </c>
      <c r="H40" s="3">
        <v>139</v>
      </c>
      <c r="I40" s="3">
        <v>149</v>
      </c>
    </row>
    <row r="41" spans="1:14" ht="15.75" hidden="1" outlineLevel="1" thickBot="1" x14ac:dyDescent="0.3">
      <c r="B41" s="9">
        <v>67</v>
      </c>
      <c r="C41" s="3">
        <v>89.95</v>
      </c>
      <c r="D41" s="11">
        <v>109</v>
      </c>
      <c r="E41" s="3">
        <v>129</v>
      </c>
      <c r="F41" s="3">
        <v>139</v>
      </c>
      <c r="G41" s="3">
        <v>139</v>
      </c>
      <c r="H41" s="3">
        <v>139</v>
      </c>
      <c r="I41" s="3">
        <v>169</v>
      </c>
    </row>
    <row r="42" spans="1:14" ht="15.75" hidden="1" outlineLevel="1" thickBot="1" x14ac:dyDescent="0.3">
      <c r="B42" s="9">
        <v>80</v>
      </c>
      <c r="C42" s="3">
        <v>99</v>
      </c>
      <c r="D42" s="3">
        <v>129</v>
      </c>
      <c r="E42" s="11">
        <v>129</v>
      </c>
      <c r="F42" s="3">
        <v>139</v>
      </c>
      <c r="G42" s="3">
        <v>139</v>
      </c>
      <c r="H42" s="3">
        <v>159</v>
      </c>
      <c r="I42" s="3">
        <v>189</v>
      </c>
    </row>
    <row r="43" spans="1:14" ht="15.75" hidden="1" outlineLevel="1" thickBot="1" x14ac:dyDescent="0.3">
      <c r="B43" s="9">
        <v>90</v>
      </c>
      <c r="C43" s="3">
        <v>109</v>
      </c>
      <c r="D43" s="3">
        <v>139</v>
      </c>
      <c r="E43" s="3">
        <v>139</v>
      </c>
      <c r="F43" s="11">
        <v>149</v>
      </c>
      <c r="G43" s="3">
        <v>159</v>
      </c>
      <c r="H43" s="3">
        <v>169</v>
      </c>
      <c r="I43" s="3">
        <v>219</v>
      </c>
    </row>
    <row r="44" spans="1:14" ht="15.75" hidden="1" outlineLevel="1" thickBot="1" x14ac:dyDescent="0.3">
      <c r="B44" s="9">
        <v>100</v>
      </c>
      <c r="C44" s="3">
        <v>119</v>
      </c>
      <c r="D44" s="3">
        <v>139</v>
      </c>
      <c r="E44" s="3">
        <v>139</v>
      </c>
      <c r="F44" s="3">
        <v>159</v>
      </c>
      <c r="G44" s="11">
        <v>159</v>
      </c>
      <c r="H44" s="3">
        <v>189</v>
      </c>
      <c r="I44" s="3">
        <v>229</v>
      </c>
    </row>
    <row r="45" spans="1:14" ht="15.75" hidden="1" outlineLevel="1" thickBot="1" x14ac:dyDescent="0.3">
      <c r="B45" s="9">
        <v>120</v>
      </c>
      <c r="C45" s="3">
        <v>139</v>
      </c>
      <c r="D45" s="3">
        <v>139</v>
      </c>
      <c r="E45" s="3">
        <v>159</v>
      </c>
      <c r="F45" s="3">
        <v>169</v>
      </c>
      <c r="G45" s="3">
        <v>189</v>
      </c>
      <c r="H45" s="11">
        <v>199</v>
      </c>
      <c r="I45" s="3">
        <v>269</v>
      </c>
    </row>
    <row r="46" spans="1:14" ht="15.75" hidden="1" outlineLevel="1" thickBot="1" x14ac:dyDescent="0.3">
      <c r="B46" s="12">
        <v>165</v>
      </c>
      <c r="C46" s="3">
        <v>149</v>
      </c>
      <c r="D46" s="3">
        <v>169</v>
      </c>
      <c r="E46" s="3">
        <v>189</v>
      </c>
      <c r="F46" s="3">
        <v>219</v>
      </c>
      <c r="G46" s="3">
        <v>229</v>
      </c>
      <c r="H46" s="3">
        <v>269</v>
      </c>
      <c r="I46" s="11">
        <v>369</v>
      </c>
    </row>
    <row r="47" spans="1:14" ht="15.75" collapsed="1" thickBot="1" x14ac:dyDescent="0.3"/>
    <row r="48" spans="1:14" ht="15.75" thickBot="1" x14ac:dyDescent="0.3">
      <c r="A48" s="47" t="s">
        <v>24</v>
      </c>
      <c r="B48" s="49" t="s">
        <v>22</v>
      </c>
      <c r="C48" s="49"/>
      <c r="D48" s="49"/>
      <c r="E48" s="49"/>
      <c r="F48" s="49"/>
      <c r="G48" s="48"/>
      <c r="H48" s="20"/>
      <c r="I48" s="20"/>
      <c r="J48" s="20"/>
      <c r="K48" s="20"/>
      <c r="L48" s="20"/>
      <c r="M48" s="20"/>
      <c r="N48" s="20"/>
    </row>
    <row r="49" spans="1:15" ht="9.75" customHeight="1" x14ac:dyDescent="0.25"/>
    <row r="50" spans="1:15" x14ac:dyDescent="0.25">
      <c r="B50" s="39" t="s">
        <v>0</v>
      </c>
      <c r="C50" s="32">
        <v>50</v>
      </c>
      <c r="D50" s="32">
        <v>67</v>
      </c>
      <c r="E50" s="32">
        <v>80</v>
      </c>
      <c r="F50" s="32">
        <v>90</v>
      </c>
      <c r="G50" s="32">
        <v>100</v>
      </c>
      <c r="H50" s="32">
        <v>120</v>
      </c>
      <c r="I50" s="32">
        <v>164.5</v>
      </c>
      <c r="N50" s="39" t="s">
        <v>13</v>
      </c>
    </row>
    <row r="51" spans="1:15" x14ac:dyDescent="0.25">
      <c r="B51" s="32">
        <v>50</v>
      </c>
      <c r="C51" s="40">
        <f>IF($G$48="X",0,IF($G$48="ja",0,C7*C40))</f>
        <v>0</v>
      </c>
      <c r="D51" s="41">
        <f t="shared" ref="D51:I51" si="6">IF($G$48="X",0,IF($G$48="ja",0,D7*D40))</f>
        <v>0</v>
      </c>
      <c r="E51" s="41">
        <f t="shared" si="6"/>
        <v>0</v>
      </c>
      <c r="F51" s="41">
        <f t="shared" si="6"/>
        <v>0</v>
      </c>
      <c r="G51" s="41">
        <f t="shared" si="6"/>
        <v>0</v>
      </c>
      <c r="H51" s="41">
        <f t="shared" si="6"/>
        <v>0</v>
      </c>
      <c r="I51" s="41">
        <f t="shared" si="6"/>
        <v>0</v>
      </c>
      <c r="N51" s="38">
        <f t="shared" ref="N51:N57" si="7">SUM(C51:I51)</f>
        <v>0</v>
      </c>
    </row>
    <row r="52" spans="1:15" x14ac:dyDescent="0.25">
      <c r="B52" s="32">
        <v>67</v>
      </c>
      <c r="C52" s="41">
        <f t="shared" ref="C52:I52" si="8">IF($G$48="X",0,IF($G$48="ja",0,C8*C41))</f>
        <v>0</v>
      </c>
      <c r="D52" s="40">
        <f t="shared" si="8"/>
        <v>0</v>
      </c>
      <c r="E52" s="41">
        <f t="shared" si="8"/>
        <v>0</v>
      </c>
      <c r="F52" s="41">
        <f t="shared" si="8"/>
        <v>0</v>
      </c>
      <c r="G52" s="41">
        <f t="shared" si="8"/>
        <v>0</v>
      </c>
      <c r="H52" s="41">
        <f t="shared" si="8"/>
        <v>0</v>
      </c>
      <c r="I52" s="41">
        <f t="shared" si="8"/>
        <v>0</v>
      </c>
      <c r="N52" s="38">
        <f t="shared" si="7"/>
        <v>0</v>
      </c>
    </row>
    <row r="53" spans="1:15" x14ac:dyDescent="0.25">
      <c r="B53" s="32">
        <v>80</v>
      </c>
      <c r="C53" s="41">
        <f t="shared" ref="C53:I53" si="9">IF($G$48="X",0,IF($G$48="ja",0,C9*C42))</f>
        <v>0</v>
      </c>
      <c r="D53" s="41">
        <f t="shared" si="9"/>
        <v>0</v>
      </c>
      <c r="E53" s="40">
        <f t="shared" si="9"/>
        <v>0</v>
      </c>
      <c r="F53" s="41">
        <f t="shared" si="9"/>
        <v>0</v>
      </c>
      <c r="G53" s="41">
        <f t="shared" si="9"/>
        <v>0</v>
      </c>
      <c r="H53" s="41">
        <f t="shared" si="9"/>
        <v>477</v>
      </c>
      <c r="I53" s="41">
        <f t="shared" si="9"/>
        <v>0</v>
      </c>
      <c r="N53" s="38">
        <f t="shared" si="7"/>
        <v>477</v>
      </c>
    </row>
    <row r="54" spans="1:15" x14ac:dyDescent="0.25">
      <c r="B54" s="32">
        <v>90</v>
      </c>
      <c r="C54" s="41">
        <f t="shared" ref="C54:I54" si="10">IF($G$48="X",0,IF($G$48="ja",0,C10*C43))</f>
        <v>0</v>
      </c>
      <c r="D54" s="41">
        <f t="shared" si="10"/>
        <v>0</v>
      </c>
      <c r="E54" s="41">
        <f t="shared" si="10"/>
        <v>0</v>
      </c>
      <c r="F54" s="40">
        <f t="shared" si="10"/>
        <v>0</v>
      </c>
      <c r="G54" s="41">
        <f t="shared" si="10"/>
        <v>0</v>
      </c>
      <c r="H54" s="41">
        <f t="shared" si="10"/>
        <v>0</v>
      </c>
      <c r="I54" s="41">
        <f t="shared" si="10"/>
        <v>0</v>
      </c>
      <c r="N54" s="38">
        <f t="shared" si="7"/>
        <v>0</v>
      </c>
    </row>
    <row r="55" spans="1:15" x14ac:dyDescent="0.25">
      <c r="B55" s="32">
        <v>100</v>
      </c>
      <c r="C55" s="41">
        <f t="shared" ref="C55:I55" si="11">IF($G$48="X",0,IF($G$48="ja",0,C11*C44))</f>
        <v>0</v>
      </c>
      <c r="D55" s="41">
        <f t="shared" si="11"/>
        <v>0</v>
      </c>
      <c r="E55" s="41">
        <f t="shared" si="11"/>
        <v>0</v>
      </c>
      <c r="F55" s="41">
        <f t="shared" si="11"/>
        <v>0</v>
      </c>
      <c r="G55" s="40">
        <f t="shared" si="11"/>
        <v>0</v>
      </c>
      <c r="H55" s="41">
        <f t="shared" si="11"/>
        <v>0</v>
      </c>
      <c r="I55" s="41">
        <f t="shared" si="11"/>
        <v>0</v>
      </c>
      <c r="N55" s="38">
        <f t="shared" si="7"/>
        <v>0</v>
      </c>
    </row>
    <row r="56" spans="1:15" x14ac:dyDescent="0.25">
      <c r="B56" s="32">
        <v>120</v>
      </c>
      <c r="C56" s="41">
        <f t="shared" ref="C56:I56" si="12">IF($G$48="X",0,IF($G$48="ja",0,C12*C45))</f>
        <v>0</v>
      </c>
      <c r="D56" s="41">
        <f t="shared" si="12"/>
        <v>0</v>
      </c>
      <c r="E56" s="41">
        <f t="shared" si="12"/>
        <v>0</v>
      </c>
      <c r="F56" s="41">
        <f t="shared" si="12"/>
        <v>0</v>
      </c>
      <c r="G56" s="41">
        <f t="shared" si="12"/>
        <v>0</v>
      </c>
      <c r="H56" s="40">
        <f t="shared" si="12"/>
        <v>0</v>
      </c>
      <c r="I56" s="41">
        <f t="shared" si="12"/>
        <v>0</v>
      </c>
      <c r="N56" s="38">
        <f t="shared" si="7"/>
        <v>0</v>
      </c>
    </row>
    <row r="57" spans="1:15" x14ac:dyDescent="0.25">
      <c r="B57" s="32">
        <v>164.5</v>
      </c>
      <c r="C57" s="41">
        <f t="shared" ref="C57:I57" si="13">IF($G$48="X",0,IF($G$48="ja",0,C13*C46))</f>
        <v>0</v>
      </c>
      <c r="D57" s="41">
        <f t="shared" si="13"/>
        <v>0</v>
      </c>
      <c r="E57" s="41">
        <f t="shared" si="13"/>
        <v>0</v>
      </c>
      <c r="F57" s="41">
        <f t="shared" si="13"/>
        <v>0</v>
      </c>
      <c r="G57" s="41">
        <f t="shared" si="13"/>
        <v>0</v>
      </c>
      <c r="H57" s="41">
        <f t="shared" si="13"/>
        <v>0</v>
      </c>
      <c r="I57" s="40">
        <f t="shared" si="13"/>
        <v>0</v>
      </c>
      <c r="N57" s="42">
        <f t="shared" si="7"/>
        <v>0</v>
      </c>
    </row>
    <row r="58" spans="1:15" ht="15.75" thickBot="1" x14ac:dyDescent="0.3">
      <c r="A58" s="47" t="s">
        <v>25</v>
      </c>
      <c r="B58" s="18" t="s">
        <v>26</v>
      </c>
      <c r="C58" s="18"/>
      <c r="D58" s="18"/>
      <c r="E58" s="18"/>
      <c r="F58" s="20"/>
      <c r="G58" s="20"/>
      <c r="H58" s="20"/>
      <c r="I58" s="20"/>
      <c r="J58" s="20"/>
      <c r="K58" s="20"/>
      <c r="L58" s="20"/>
      <c r="M58" s="20"/>
      <c r="N58" s="44">
        <f>SUM(N51:N57)</f>
        <v>477</v>
      </c>
    </row>
    <row r="60" spans="1:15" ht="15.75" thickBot="1" x14ac:dyDescent="0.3">
      <c r="A60" s="47" t="s">
        <v>27</v>
      </c>
      <c r="B60" s="18" t="s">
        <v>28</v>
      </c>
      <c r="C60" s="18"/>
      <c r="D60" s="18"/>
      <c r="E60" s="18"/>
      <c r="F60" s="20"/>
      <c r="G60" s="20"/>
      <c r="H60" s="20"/>
      <c r="I60" s="20"/>
      <c r="J60" s="20"/>
      <c r="K60" s="20"/>
      <c r="L60" s="20"/>
      <c r="M60" s="20"/>
      <c r="N60" s="26">
        <f>SUM(N58+N16)</f>
        <v>575.29999999999995</v>
      </c>
      <c r="O60" s="3"/>
    </row>
    <row r="61" spans="1:15" ht="15.75" thickTop="1" x14ac:dyDescent="0.25"/>
  </sheetData>
  <sheetProtection password="C7C3" sheet="1" objects="1" scenarios="1"/>
  <mergeCells count="3">
    <mergeCell ref="B48:F48"/>
    <mergeCell ref="J15:M15"/>
    <mergeCell ref="B16:E16"/>
  </mergeCells>
  <pageMargins left="0.82677165354330717" right="0.98425196850393704" top="0.9055118110236221" bottom="0.31496062992125984" header="0.11811023622047245" footer="0.11811023622047245"/>
  <pageSetup paperSize="9" scale="93" orientation="landscape" horizontalDpi="4294967293" verticalDpi="0" r:id="rId1"/>
  <headerFooter>
    <oddHeader>&amp;L&amp;"Verdana,Fett"&amp;18&amp;K01+024MIET-ANFRAGE&amp;R&amp;G</oddHeader>
  </headerFooter>
  <ignoredErrors>
    <ignoredError sqref="C14:I14 J7:J13" formulaRange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Miet me_AFFITTO_FIX</vt:lpstr>
      <vt:lpstr>'Miet me_AFFITTO_FIX'!Druckbereich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H. Eichkorn</dc:creator>
  <cp:lastModifiedBy>Thomas H. Eichkorn</cp:lastModifiedBy>
  <cp:lastPrinted>2014-02-23T11:28:59Z</cp:lastPrinted>
  <dcterms:created xsi:type="dcterms:W3CDTF">2014-02-23T07:17:25Z</dcterms:created>
  <dcterms:modified xsi:type="dcterms:W3CDTF">2014-02-23T11:30:29Z</dcterms:modified>
</cp:coreProperties>
</file>